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ktiespararna\Aktiecafé Falun 250220\Omplaceringar i portföljer\"/>
    </mc:Choice>
  </mc:AlternateContent>
  <xr:revisionPtr revIDLastSave="0" documentId="13_ncr:1_{47D566B3-5560-43D3-9677-896C62CFFF4C}" xr6:coauthVersionLast="47" xr6:coauthVersionMax="47" xr10:uidLastSave="{00000000-0000-0000-0000-000000000000}"/>
  <bookViews>
    <workbookView xWindow="-108" yWindow="-108" windowWidth="23256" windowHeight="12456" xr2:uid="{237BDAFA-AB64-45B6-BA3D-B8B0550349B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K31" i="1"/>
  <c r="K30" i="1"/>
  <c r="J31" i="1"/>
  <c r="J30" i="1"/>
  <c r="L18" i="1"/>
  <c r="K17" i="1"/>
  <c r="K16" i="1"/>
  <c r="K15" i="1"/>
  <c r="J17" i="1"/>
  <c r="J16" i="1"/>
  <c r="J15" i="1"/>
  <c r="K14" i="1"/>
  <c r="J14" i="1"/>
  <c r="G31" i="1"/>
  <c r="G30" i="1"/>
  <c r="G44" i="1"/>
  <c r="G43" i="1"/>
  <c r="G42" i="1"/>
  <c r="G41" i="1"/>
  <c r="G40" i="1"/>
  <c r="G25" i="1"/>
  <c r="G24" i="1"/>
  <c r="G23" i="1"/>
  <c r="G22" i="1"/>
  <c r="G17" i="1"/>
  <c r="G16" i="1"/>
  <c r="G15" i="1"/>
  <c r="G14" i="1"/>
  <c r="H18" i="1" l="1"/>
  <c r="H26" i="1"/>
  <c r="H45" i="1"/>
</calcChain>
</file>

<file path=xl/sharedStrings.xml><?xml version="1.0" encoding="utf-8"?>
<sst xmlns="http://schemas.openxmlformats.org/spreadsheetml/2006/main" count="37" uniqueCount="36">
  <si>
    <t>ASP Falun- Borlänge</t>
  </si>
  <si>
    <t>Aktiecafé Falun 250220</t>
  </si>
  <si>
    <t>Om- och nyplaceringar</t>
  </si>
  <si>
    <t>Buy &amp; Hold 240916</t>
  </si>
  <si>
    <t>Portföljen skapades 240916 som långsiktig portfölj. Vi följer utvecklingen på våracaféer.</t>
  </si>
  <si>
    <t>Korta portföljen</t>
  </si>
  <si>
    <t>Här ser vi över hur portföljen utvecklats och gör omplaceringar enligt våra regler.</t>
  </si>
  <si>
    <t>Försäljningar</t>
  </si>
  <si>
    <t>Antal</t>
  </si>
  <si>
    <t>Delsumma</t>
  </si>
  <si>
    <t>Essety B</t>
  </si>
  <si>
    <t>Munters Group AB</t>
  </si>
  <si>
    <t>Med Cap</t>
  </si>
  <si>
    <t>Nibe Industrier B</t>
  </si>
  <si>
    <t>Summa</t>
  </si>
  <si>
    <t>Kr/aktie</t>
  </si>
  <si>
    <t>Nyinvesteringar= köp</t>
  </si>
  <si>
    <t>Bioartic B</t>
  </si>
  <si>
    <t>Ericson B</t>
  </si>
  <si>
    <t>Scandinavia Astor Group</t>
  </si>
  <si>
    <t>Getinge B</t>
  </si>
  <si>
    <t>Månadens köp febr. 25</t>
  </si>
  <si>
    <t>Hör köper vi 5 aktier som vi tror går bättre än andra på 1mån sikt.</t>
  </si>
  <si>
    <t>Investeringar=köp</t>
  </si>
  <si>
    <t>BONESUPPORT</t>
  </si>
  <si>
    <t>engcon B</t>
  </si>
  <si>
    <t>Micro Systemation B</t>
  </si>
  <si>
    <t>LYCO</t>
  </si>
  <si>
    <t>Traton</t>
  </si>
  <si>
    <t>Birger Back</t>
  </si>
  <si>
    <t>Cafévärd</t>
  </si>
  <si>
    <t xml:space="preserve">Aktier som ökat &gt; 50 % och som vi säljer/köpertillbaka och börjar om med </t>
  </si>
  <si>
    <t>INVISIO</t>
  </si>
  <si>
    <t>Truecaller</t>
  </si>
  <si>
    <t>Inköp</t>
  </si>
  <si>
    <t>Vinst/Förlust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</si>
</sst>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/>
    <xf numFmtId="14" fontId="0" fillId="0" borderId="0" xfId="0" applyNumberFormat="1" applyAlignment="1">
      <alignment horizontal="left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2EF85-C45A-40B3-B188-25F4968CC1BE}">
  <sheetPr>
    <pageSetUpPr fitToPage="1"/>
  </sheetPr>
  <dimension ref="A1:L51"/>
  <sheetViews>
    <sheetView tabSelected="1" workbookViewId="0">
      <selection activeCell="M13" sqref="M13"/>
    </sheetView>
  </sheetViews>
  <sheetFormatPr defaultRowHeight="14.4" x14ac:dyDescent="0.3"/>
  <cols>
    <col min="3" max="3" width="19.21875" bestFit="1" customWidth="1"/>
    <col min="4" max="4" width="20.77734375" bestFit="1" customWidth="1"/>
    <col min="7" max="7" width="9.6640625" bestFit="1" customWidth="1"/>
    <col min="11" max="11" width="11.6640625" bestFit="1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5" spans="1:12" x14ac:dyDescent="0.3">
      <c r="C5" s="2" t="s">
        <v>3</v>
      </c>
    </row>
    <row r="7" spans="1:12" ht="72" x14ac:dyDescent="0.3">
      <c r="C7" s="1" t="s">
        <v>4</v>
      </c>
    </row>
    <row r="9" spans="1:12" x14ac:dyDescent="0.3">
      <c r="C9" s="2" t="s">
        <v>5</v>
      </c>
    </row>
    <row r="11" spans="1:12" ht="57.6" x14ac:dyDescent="0.3">
      <c r="C11" s="1" t="s">
        <v>6</v>
      </c>
    </row>
    <row r="12" spans="1:12" x14ac:dyDescent="0.3">
      <c r="D12" t="s">
        <v>7</v>
      </c>
    </row>
    <row r="13" spans="1:12" x14ac:dyDescent="0.3">
      <c r="E13" s="5" t="s">
        <v>8</v>
      </c>
      <c r="F13" s="5" t="s">
        <v>15</v>
      </c>
      <c r="G13" s="5" t="s">
        <v>9</v>
      </c>
      <c r="H13" s="5" t="s">
        <v>14</v>
      </c>
      <c r="I13" s="5" t="s">
        <v>34</v>
      </c>
      <c r="K13" s="5" t="s">
        <v>35</v>
      </c>
      <c r="L13" s="5" t="s">
        <v>14</v>
      </c>
    </row>
    <row r="14" spans="1:12" x14ac:dyDescent="0.3">
      <c r="D14" t="s">
        <v>12</v>
      </c>
      <c r="E14" s="3">
        <v>145</v>
      </c>
      <c r="F14" s="3">
        <v>394.5</v>
      </c>
      <c r="G14" s="3">
        <f>SUM(E14*F14)</f>
        <v>57202.5</v>
      </c>
      <c r="H14" s="3"/>
      <c r="I14" s="6">
        <v>519</v>
      </c>
      <c r="J14" s="6">
        <f>SUM(E14*I14)</f>
        <v>75255</v>
      </c>
      <c r="K14" s="6">
        <f>SUM(G14-J14)</f>
        <v>-18052.5</v>
      </c>
    </row>
    <row r="15" spans="1:12" x14ac:dyDescent="0.3">
      <c r="D15" t="s">
        <v>10</v>
      </c>
      <c r="E15" s="3">
        <v>305</v>
      </c>
      <c r="F15" s="3">
        <v>285.7</v>
      </c>
      <c r="G15" s="3">
        <f>SUM(E15*F15)</f>
        <v>87138.5</v>
      </c>
      <c r="H15" s="3"/>
      <c r="I15" s="6">
        <v>278.8</v>
      </c>
      <c r="J15" s="6">
        <f t="shared" ref="J15:J17" si="0">SUM(E15*I15)</f>
        <v>85034</v>
      </c>
      <c r="K15" s="6">
        <f t="shared" ref="K15:K17" si="1">SUM(G15-J15)</f>
        <v>2104.5</v>
      </c>
    </row>
    <row r="16" spans="1:12" x14ac:dyDescent="0.3">
      <c r="D16" t="s">
        <v>11</v>
      </c>
      <c r="E16" s="3">
        <v>420</v>
      </c>
      <c r="F16" s="3">
        <v>145.6</v>
      </c>
      <c r="G16" s="3">
        <f>SUM(E16*F16)</f>
        <v>61152</v>
      </c>
      <c r="H16" s="3"/>
      <c r="I16" s="6">
        <v>200.6</v>
      </c>
      <c r="J16" s="6">
        <f t="shared" si="0"/>
        <v>84252</v>
      </c>
      <c r="K16" s="6">
        <f t="shared" si="1"/>
        <v>-23100</v>
      </c>
    </row>
    <row r="17" spans="4:12" ht="15" thickBot="1" x14ac:dyDescent="0.35">
      <c r="D17" t="s">
        <v>13</v>
      </c>
      <c r="E17" s="3">
        <v>1940</v>
      </c>
      <c r="F17" s="3">
        <v>40.68</v>
      </c>
      <c r="G17" s="4">
        <f>SUM(E17*F17)</f>
        <v>78919.199999999997</v>
      </c>
      <c r="H17" s="3"/>
      <c r="I17" s="6">
        <v>44.1</v>
      </c>
      <c r="J17" s="6">
        <f t="shared" si="0"/>
        <v>85554</v>
      </c>
      <c r="K17" s="8">
        <f t="shared" si="1"/>
        <v>-6634.8000000000029</v>
      </c>
    </row>
    <row r="18" spans="4:12" x14ac:dyDescent="0.3">
      <c r="E18" s="3"/>
      <c r="F18" s="3"/>
      <c r="G18" s="3"/>
      <c r="H18" s="3">
        <f>SUM(G14:G17)</f>
        <v>284412.2</v>
      </c>
      <c r="L18" s="3">
        <f>SUM(K14:K17)</f>
        <v>-45682.8</v>
      </c>
    </row>
    <row r="20" spans="4:12" x14ac:dyDescent="0.3">
      <c r="D20" t="s">
        <v>16</v>
      </c>
    </row>
    <row r="22" spans="4:12" x14ac:dyDescent="0.3">
      <c r="D22" t="s">
        <v>17</v>
      </c>
      <c r="E22">
        <v>274</v>
      </c>
      <c r="F22">
        <v>259.39999999999998</v>
      </c>
      <c r="G22" s="3">
        <f>SUM(E22*F22)</f>
        <v>71075.599999999991</v>
      </c>
    </row>
    <row r="23" spans="4:12" x14ac:dyDescent="0.3">
      <c r="D23" t="s">
        <v>18</v>
      </c>
      <c r="E23">
        <v>830</v>
      </c>
      <c r="F23">
        <v>85.64</v>
      </c>
      <c r="G23" s="3">
        <f>SUM(E23*F23)</f>
        <v>71081.2</v>
      </c>
    </row>
    <row r="24" spans="4:12" x14ac:dyDescent="0.3">
      <c r="D24" t="s">
        <v>19</v>
      </c>
      <c r="E24">
        <v>4192</v>
      </c>
      <c r="F24">
        <v>16.96</v>
      </c>
      <c r="G24" s="3">
        <f>SUM(E24*F24)</f>
        <v>71096.320000000007</v>
      </c>
    </row>
    <row r="25" spans="4:12" ht="15" thickBot="1" x14ac:dyDescent="0.35">
      <c r="D25" t="s">
        <v>20</v>
      </c>
      <c r="E25">
        <v>328</v>
      </c>
      <c r="F25">
        <v>216.2</v>
      </c>
      <c r="G25" s="4">
        <f>SUM(E25*F25)</f>
        <v>70913.599999999991</v>
      </c>
    </row>
    <row r="26" spans="4:12" x14ac:dyDescent="0.3">
      <c r="H26" s="3">
        <f>SUM(G22:G25)</f>
        <v>284166.71999999997</v>
      </c>
    </row>
    <row r="27" spans="4:12" x14ac:dyDescent="0.3">
      <c r="H27" s="3"/>
    </row>
    <row r="28" spans="4:12" ht="57.6" x14ac:dyDescent="0.3">
      <c r="D28" s="1" t="s">
        <v>31</v>
      </c>
      <c r="H28" s="3"/>
    </row>
    <row r="29" spans="4:12" x14ac:dyDescent="0.3">
      <c r="H29" s="3"/>
    </row>
    <row r="30" spans="4:12" x14ac:dyDescent="0.3">
      <c r="D30" t="s">
        <v>32</v>
      </c>
      <c r="E30">
        <v>127</v>
      </c>
      <c r="F30" s="6">
        <v>377</v>
      </c>
      <c r="G30" s="3">
        <f t="shared" ref="G30:G31" si="2">SUM(E30*F30)</f>
        <v>47879</v>
      </c>
      <c r="H30" s="3"/>
      <c r="I30" s="6">
        <v>224</v>
      </c>
      <c r="J30" s="6">
        <f t="shared" ref="J30:J31" si="3">SUM(E30*I30)</f>
        <v>28448</v>
      </c>
      <c r="K30" s="6">
        <f t="shared" ref="K30:K31" si="4">SUM(G30-J30)</f>
        <v>19431</v>
      </c>
    </row>
    <row r="31" spans="4:12" ht="15" thickBot="1" x14ac:dyDescent="0.35">
      <c r="D31" t="s">
        <v>33</v>
      </c>
      <c r="E31">
        <v>975</v>
      </c>
      <c r="F31">
        <v>77.900000000000006</v>
      </c>
      <c r="G31" s="3">
        <f t="shared" si="2"/>
        <v>75952.5</v>
      </c>
      <c r="H31" s="3"/>
      <c r="I31" s="6">
        <v>39.6</v>
      </c>
      <c r="J31" s="6">
        <f t="shared" si="3"/>
        <v>38610</v>
      </c>
      <c r="K31" s="8">
        <f t="shared" si="4"/>
        <v>37342.5</v>
      </c>
    </row>
    <row r="32" spans="4:12" x14ac:dyDescent="0.3">
      <c r="H32" s="3"/>
      <c r="L32" s="3">
        <f>SUM(K28:K31)</f>
        <v>56773.5</v>
      </c>
    </row>
    <row r="33" spans="3:8" x14ac:dyDescent="0.3">
      <c r="H33" s="3"/>
    </row>
    <row r="35" spans="3:8" x14ac:dyDescent="0.3">
      <c r="C35" s="2" t="s">
        <v>21</v>
      </c>
    </row>
    <row r="37" spans="3:8" ht="43.2" x14ac:dyDescent="0.3">
      <c r="C37" s="1" t="s">
        <v>22</v>
      </c>
    </row>
    <row r="38" spans="3:8" x14ac:dyDescent="0.3">
      <c r="D38" t="s">
        <v>23</v>
      </c>
    </row>
    <row r="40" spans="3:8" x14ac:dyDescent="0.3">
      <c r="D40" t="s">
        <v>24</v>
      </c>
      <c r="E40">
        <v>29</v>
      </c>
      <c r="F40" s="6">
        <v>345</v>
      </c>
      <c r="G40" s="3">
        <f t="shared" ref="G40:G44" si="5">SUM(E40*F40)</f>
        <v>10005</v>
      </c>
    </row>
    <row r="41" spans="3:8" x14ac:dyDescent="0.3">
      <c r="D41" t="s">
        <v>25</v>
      </c>
      <c r="E41">
        <v>90</v>
      </c>
      <c r="F41" s="6">
        <v>111</v>
      </c>
      <c r="G41" s="3">
        <f t="shared" si="5"/>
        <v>9990</v>
      </c>
    </row>
    <row r="42" spans="3:8" x14ac:dyDescent="0.3">
      <c r="D42" t="s">
        <v>26</v>
      </c>
      <c r="E42">
        <v>177</v>
      </c>
      <c r="F42" s="6">
        <v>56.4</v>
      </c>
      <c r="G42" s="3">
        <f t="shared" si="5"/>
        <v>9982.7999999999993</v>
      </c>
    </row>
    <row r="43" spans="3:8" x14ac:dyDescent="0.3">
      <c r="D43" t="s">
        <v>27</v>
      </c>
      <c r="E43">
        <v>76</v>
      </c>
      <c r="F43" s="6">
        <v>131.80000000000001</v>
      </c>
      <c r="G43" s="3">
        <f t="shared" si="5"/>
        <v>10016.800000000001</v>
      </c>
    </row>
    <row r="44" spans="3:8" ht="15" thickBot="1" x14ac:dyDescent="0.35">
      <c r="D44" t="s">
        <v>28</v>
      </c>
      <c r="E44">
        <v>26</v>
      </c>
      <c r="F44" s="6">
        <v>386.5</v>
      </c>
      <c r="G44" s="4">
        <f t="shared" si="5"/>
        <v>10049</v>
      </c>
    </row>
    <row r="45" spans="3:8" x14ac:dyDescent="0.3">
      <c r="H45" s="3">
        <f>SUM(G40:G44)</f>
        <v>50043.6</v>
      </c>
    </row>
    <row r="48" spans="3:8" x14ac:dyDescent="0.3">
      <c r="C48" s="7">
        <v>45708</v>
      </c>
    </row>
    <row r="50" spans="3:3" x14ac:dyDescent="0.3">
      <c r="C50" t="s">
        <v>29</v>
      </c>
    </row>
    <row r="51" spans="3:3" x14ac:dyDescent="0.3">
      <c r="C51" t="s">
        <v>30</v>
      </c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Birger Back</dc:creator>
  <cp:lastModifiedBy>Birger Back</cp:lastModifiedBy>
  <cp:lastPrinted>2025-02-21T20:32:24Z</cp:lastPrinted>
  <dcterms:created xsi:type="dcterms:W3CDTF">2025-02-21T19:42:20Z</dcterms:created>
  <dcterms:modified xsi:type="dcterms:W3CDTF">2025-02-21T22:02:14Z</dcterms:modified>
</cp:coreProperties>
</file>